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115" windowHeight="148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H21" i="1"/>
  <c r="G21" i="1"/>
  <c r="H20" i="1"/>
  <c r="G43" i="1"/>
  <c r="G44" i="1"/>
  <c r="G45" i="1" s="1"/>
  <c r="G46" i="1" s="1"/>
  <c r="H46" i="1"/>
  <c r="H45" i="1"/>
  <c r="H44" i="1"/>
  <c r="H43" i="1"/>
  <c r="H42" i="1"/>
  <c r="H34" i="1"/>
  <c r="H33" i="1"/>
  <c r="H32" i="1"/>
  <c r="H31" i="1"/>
  <c r="H30" i="1"/>
  <c r="H29" i="1"/>
</calcChain>
</file>

<file path=xl/sharedStrings.xml><?xml version="1.0" encoding="utf-8"?>
<sst xmlns="http://schemas.openxmlformats.org/spreadsheetml/2006/main" count="132" uniqueCount="46">
  <si>
    <t>Compound</t>
  </si>
  <si>
    <t>Stock concentration</t>
  </si>
  <si>
    <t>Quantity</t>
  </si>
  <si>
    <t>Name</t>
  </si>
  <si>
    <t>Unit</t>
  </si>
  <si>
    <t>Target final concentration</t>
  </si>
  <si>
    <t>Na-Lactate</t>
  </si>
  <si>
    <t>mM</t>
  </si>
  <si>
    <t>Total volume to make</t>
  </si>
  <si>
    <t>mL</t>
  </si>
  <si>
    <t>Volume of stock to add</t>
  </si>
  <si>
    <t>Isolation medium base (No FBS)</t>
  </si>
  <si>
    <t>L-Glutamine</t>
  </si>
  <si>
    <t>HEPES</t>
  </si>
  <si>
    <t>P/S</t>
  </si>
  <si>
    <t>x</t>
  </si>
  <si>
    <t>Dex</t>
  </si>
  <si>
    <t>uM</t>
  </si>
  <si>
    <t>Culture medium base (No FBS)</t>
  </si>
  <si>
    <t>HBSS, 1x</t>
  </si>
  <si>
    <t>1x</t>
  </si>
  <si>
    <t>5x</t>
  </si>
  <si>
    <t>MW</t>
  </si>
  <si>
    <t>Final [ ], mg/L</t>
  </si>
  <si>
    <t>Final [ ], mM</t>
  </si>
  <si>
    <t>Final [ ], g/L</t>
  </si>
  <si>
    <t>KCl</t>
  </si>
  <si>
    <t>KH2PO4</t>
  </si>
  <si>
    <t>Na2HPO4</t>
  </si>
  <si>
    <t>NaCl</t>
  </si>
  <si>
    <t>NaHCO3</t>
  </si>
  <si>
    <t>Glucose</t>
  </si>
  <si>
    <t>EGTA</t>
  </si>
  <si>
    <t>Make 5x stock in MQ-H20; sterile filter</t>
  </si>
  <si>
    <t>Dilute 5x stock to 1x using autoclaved MQ-H20</t>
  </si>
  <si>
    <t>Digestion medium</t>
  </si>
  <si>
    <t>Add collagenase at 100CDU/mL before use</t>
  </si>
  <si>
    <t>Add FBS to final concentration of ~10% before use (i.e. 110mL FBS + 1000mL media is close enough)</t>
  </si>
  <si>
    <t>Note: volumes of stock to add have been adjusted to a final volume of 1110mL rather than 1000mL, to compensate for the dilution effect of FBS</t>
  </si>
  <si>
    <t>&lt;-- Actual concentrations will be slightly lower due to dilution effect of added volume of stocks</t>
  </si>
  <si>
    <t>DMEM-Low glucose w/L-Gln &amp; Na-Pyruvate</t>
  </si>
  <si>
    <t>Mediatech 10-014</t>
  </si>
  <si>
    <t>Mediatech 10-017</t>
  </si>
  <si>
    <t>MAKE SURE THIS CONTAINS 200mg/L CaCl2</t>
  </si>
  <si>
    <t>DMEM-High glucose w/L-Gln &amp; Na-Pyruvate</t>
  </si>
  <si>
    <t>DMEM-Low glucose w/.L-Gln &amp; Na-Pyruvate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</si>
</sst>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Calibri"/>
    </font>
    <font>
      <sz val="8"/>
      <name val="Calibri"/>
    </font>
    <font>
      <b/>
      <u/>
      <sz val="10"/>
      <name val="Calibri"/>
      <family val="2"/>
    </font>
    <font>
      <u/>
      <sz val="10"/>
      <name val="Calibri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5" fillId="0" borderId="11" xfId="0" applyFont="1" applyBorder="1" applyAlignment="1"/>
    <xf numFmtId="0" fontId="2" fillId="0" borderId="15" xfId="0" applyFont="1" applyBorder="1" applyAlignment="1"/>
    <xf numFmtId="0" fontId="2" fillId="0" borderId="10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0" fillId="0" borderId="0" xfId="0" applyBorder="1" applyAlignment="1"/>
    <xf numFmtId="4" fontId="0" fillId="0" borderId="1" xfId="0" applyNumberFormat="1" applyBorder="1" applyAlignment="1"/>
    <xf numFmtId="4" fontId="0" fillId="0" borderId="13" xfId="0" applyNumberFormat="1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14" xfId="0" applyBorder="1" applyAlignment="1"/>
    <xf numFmtId="4" fontId="0" fillId="0" borderId="8" xfId="0" applyNumberFormat="1" applyBorder="1" applyAlignment="1"/>
    <xf numFmtId="4" fontId="0" fillId="0" borderId="14" xfId="0" applyNumberFormat="1" applyBorder="1" applyAlignment="1"/>
    <xf numFmtId="0" fontId="2" fillId="0" borderId="0" xfId="0" applyFont="1" applyAlignment="1"/>
    <xf numFmtId="0" fontId="5" fillId="0" borderId="0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 applyAlignment="1"/>
    <xf numFmtId="0" fontId="6" fillId="0" borderId="15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O16" sqref="O16"/>
    </sheetView>
  </sheetViews>
  <sheetFormatPr defaultRowHeight="12.75" x14ac:dyDescent="0.2"/>
  <cols>
    <col min="1" max="1" width="17.28515625" style="1" customWidth="1"/>
    <col min="2" max="2" width="10.28515625" style="1" customWidth="1"/>
    <col min="3" max="3" width="11.5703125" style="1" bestFit="1" customWidth="1"/>
    <col min="4" max="4" width="10.85546875" style="1" bestFit="1" customWidth="1"/>
    <col min="5" max="5" width="11.28515625" style="1" customWidth="1"/>
    <col min="6" max="7" width="10.140625" style="1" bestFit="1" customWidth="1"/>
    <col min="8" max="8" width="9.140625" style="1"/>
    <col min="9" max="9" width="10.140625" style="1" customWidth="1"/>
    <col min="10" max="16384" width="9.140625" style="1"/>
  </cols>
  <sheetData>
    <row r="1" spans="1:9" ht="13.5" thickBot="1" x14ac:dyDescent="0.25"/>
    <row r="2" spans="1:9" ht="13.5" thickBot="1" x14ac:dyDescent="0.25">
      <c r="A2" s="2" t="s">
        <v>19</v>
      </c>
      <c r="F2" s="3" t="s">
        <v>20</v>
      </c>
      <c r="G2" s="4" t="s">
        <v>21</v>
      </c>
    </row>
    <row r="3" spans="1:9" x14ac:dyDescent="0.2">
      <c r="A3" s="5" t="s">
        <v>0</v>
      </c>
      <c r="B3" s="6" t="s">
        <v>22</v>
      </c>
      <c r="C3" s="6" t="s">
        <v>23</v>
      </c>
      <c r="D3" s="7" t="s">
        <v>24</v>
      </c>
      <c r="F3" s="8" t="s">
        <v>25</v>
      </c>
      <c r="G3" s="9" t="s">
        <v>25</v>
      </c>
    </row>
    <row r="4" spans="1:9" x14ac:dyDescent="0.2">
      <c r="A4" s="8" t="s">
        <v>26</v>
      </c>
      <c r="B4" s="10">
        <v>75</v>
      </c>
      <c r="C4" s="10">
        <v>400</v>
      </c>
      <c r="D4" s="9">
        <v>5.33</v>
      </c>
      <c r="F4" s="11">
        <f>C4/1000</f>
        <v>0.4</v>
      </c>
      <c r="G4" s="12">
        <f>F4*5</f>
        <v>2</v>
      </c>
    </row>
    <row r="5" spans="1:9" x14ac:dyDescent="0.2">
      <c r="A5" s="8" t="s">
        <v>27</v>
      </c>
      <c r="B5" s="10">
        <v>136</v>
      </c>
      <c r="C5" s="10">
        <v>60</v>
      </c>
      <c r="D5" s="9">
        <v>0.44</v>
      </c>
      <c r="F5" s="11">
        <f t="shared" ref="F5:F11" si="0">C5/1000</f>
        <v>0.06</v>
      </c>
      <c r="G5" s="12">
        <f t="shared" ref="G5:G11" si="1">F5*5</f>
        <v>0.3</v>
      </c>
    </row>
    <row r="6" spans="1:9" x14ac:dyDescent="0.2">
      <c r="A6" s="8" t="s">
        <v>28</v>
      </c>
      <c r="B6" s="10">
        <v>142</v>
      </c>
      <c r="C6" s="10">
        <v>48</v>
      </c>
      <c r="D6" s="9">
        <v>0.34</v>
      </c>
      <c r="F6" s="11">
        <f t="shared" si="0"/>
        <v>4.8000000000000001E-2</v>
      </c>
      <c r="G6" s="12">
        <f t="shared" si="1"/>
        <v>0.24</v>
      </c>
    </row>
    <row r="7" spans="1:9" x14ac:dyDescent="0.2">
      <c r="A7" s="8" t="s">
        <v>29</v>
      </c>
      <c r="B7" s="10">
        <v>58</v>
      </c>
      <c r="C7" s="10">
        <v>8000</v>
      </c>
      <c r="D7" s="9">
        <v>138</v>
      </c>
      <c r="F7" s="11">
        <f t="shared" si="0"/>
        <v>8</v>
      </c>
      <c r="G7" s="12">
        <f t="shared" si="1"/>
        <v>40</v>
      </c>
    </row>
    <row r="8" spans="1:9" x14ac:dyDescent="0.2">
      <c r="A8" s="8" t="s">
        <v>30</v>
      </c>
      <c r="B8" s="10">
        <v>84</v>
      </c>
      <c r="C8" s="10">
        <v>350</v>
      </c>
      <c r="D8" s="9">
        <v>4.17</v>
      </c>
      <c r="F8" s="11">
        <f t="shared" si="0"/>
        <v>0.35</v>
      </c>
      <c r="G8" s="12">
        <f t="shared" si="1"/>
        <v>1.75</v>
      </c>
    </row>
    <row r="9" spans="1:9" x14ac:dyDescent="0.2">
      <c r="A9" s="8" t="s">
        <v>31</v>
      </c>
      <c r="B9" s="10">
        <v>180</v>
      </c>
      <c r="C9" s="10">
        <v>1000</v>
      </c>
      <c r="D9" s="9">
        <v>5.56</v>
      </c>
      <c r="F9" s="11">
        <f t="shared" si="0"/>
        <v>1</v>
      </c>
      <c r="G9" s="12">
        <f t="shared" si="1"/>
        <v>5</v>
      </c>
    </row>
    <row r="10" spans="1:9" x14ac:dyDescent="0.2">
      <c r="A10" s="8" t="s">
        <v>32</v>
      </c>
      <c r="B10" s="10">
        <v>380.4</v>
      </c>
      <c r="C10" s="10">
        <v>190</v>
      </c>
      <c r="D10" s="9">
        <v>0.5</v>
      </c>
      <c r="F10" s="11">
        <f t="shared" si="0"/>
        <v>0.19</v>
      </c>
      <c r="G10" s="12">
        <f t="shared" si="1"/>
        <v>0.95</v>
      </c>
    </row>
    <row r="11" spans="1:9" ht="13.5" thickBot="1" x14ac:dyDescent="0.25">
      <c r="A11" s="13" t="s">
        <v>13</v>
      </c>
      <c r="B11" s="14">
        <v>238.3</v>
      </c>
      <c r="C11" s="14">
        <v>6000</v>
      </c>
      <c r="D11" s="15">
        <v>25</v>
      </c>
      <c r="F11" s="16">
        <f t="shared" si="0"/>
        <v>6</v>
      </c>
      <c r="G11" s="17">
        <f t="shared" si="1"/>
        <v>30</v>
      </c>
    </row>
    <row r="12" spans="1:9" x14ac:dyDescent="0.2">
      <c r="A12" s="5" t="s">
        <v>33</v>
      </c>
      <c r="B12" s="6"/>
      <c r="C12" s="6"/>
      <c r="D12" s="7"/>
    </row>
    <row r="13" spans="1:9" ht="13.5" thickBot="1" x14ac:dyDescent="0.25">
      <c r="A13" s="13" t="s">
        <v>34</v>
      </c>
      <c r="B13" s="14"/>
      <c r="C13" s="14"/>
      <c r="D13" s="15"/>
    </row>
    <row r="16" spans="1:9" x14ac:dyDescent="0.2">
      <c r="A16" s="18" t="s">
        <v>35</v>
      </c>
      <c r="B16" s="10"/>
      <c r="C16" s="10"/>
      <c r="D16" s="10"/>
      <c r="E16" s="10"/>
      <c r="F16" s="10"/>
      <c r="G16" s="10"/>
      <c r="H16" s="10"/>
      <c r="I16" s="10"/>
    </row>
    <row r="17" spans="1:10" ht="13.5" thickBot="1" x14ac:dyDescent="0.25">
      <c r="A17" s="31" t="s">
        <v>45</v>
      </c>
      <c r="C17" s="10"/>
      <c r="D17" s="19" t="s">
        <v>41</v>
      </c>
      <c r="E17" s="10"/>
      <c r="F17" s="31" t="s">
        <v>43</v>
      </c>
      <c r="H17" s="10"/>
      <c r="I17" s="10"/>
    </row>
    <row r="18" spans="1:10" x14ac:dyDescent="0.2">
      <c r="A18" s="20" t="s">
        <v>0</v>
      </c>
      <c r="B18" s="21" t="s">
        <v>1</v>
      </c>
      <c r="C18" s="21"/>
      <c r="D18" s="22" t="s">
        <v>5</v>
      </c>
      <c r="E18" s="21"/>
      <c r="F18" s="22" t="s">
        <v>8</v>
      </c>
      <c r="G18" s="21"/>
      <c r="H18" s="5" t="s">
        <v>10</v>
      </c>
      <c r="I18" s="6"/>
      <c r="J18" s="8" t="s">
        <v>39</v>
      </c>
    </row>
    <row r="19" spans="1:10" ht="13.5" thickBot="1" x14ac:dyDescent="0.25">
      <c r="A19" s="23" t="s">
        <v>3</v>
      </c>
      <c r="B19" s="24" t="s">
        <v>2</v>
      </c>
      <c r="C19" s="24" t="s">
        <v>4</v>
      </c>
      <c r="D19" s="25" t="s">
        <v>2</v>
      </c>
      <c r="E19" s="24" t="s">
        <v>4</v>
      </c>
      <c r="F19" s="25" t="s">
        <v>2</v>
      </c>
      <c r="G19" s="24" t="s">
        <v>4</v>
      </c>
      <c r="H19" s="25" t="s">
        <v>2</v>
      </c>
      <c r="I19" s="24" t="s">
        <v>4</v>
      </c>
      <c r="J19" s="8"/>
    </row>
    <row r="20" spans="1:10" x14ac:dyDescent="0.2">
      <c r="A20" s="26" t="s">
        <v>13</v>
      </c>
      <c r="B20" s="1">
        <v>2000</v>
      </c>
      <c r="C20" s="1" t="s">
        <v>7</v>
      </c>
      <c r="D20" s="8">
        <v>15</v>
      </c>
      <c r="E20" s="1" t="s">
        <v>7</v>
      </c>
      <c r="F20" s="8">
        <v>1000</v>
      </c>
      <c r="G20" s="10" t="s">
        <v>9</v>
      </c>
      <c r="H20" s="8">
        <f>IF(B20&lt;&gt;"", (D20/B20)*F20, "")</f>
        <v>7.5</v>
      </c>
      <c r="I20" s="1" t="s">
        <v>9</v>
      </c>
      <c r="J20" s="8"/>
    </row>
    <row r="21" spans="1:10" ht="13.5" thickBot="1" x14ac:dyDescent="0.25">
      <c r="A21" s="26" t="s">
        <v>14</v>
      </c>
      <c r="B21" s="1">
        <v>100</v>
      </c>
      <c r="C21" s="1" t="s">
        <v>15</v>
      </c>
      <c r="D21" s="8">
        <v>1</v>
      </c>
      <c r="E21" s="1" t="s">
        <v>15</v>
      </c>
      <c r="F21" s="8">
        <v>1000</v>
      </c>
      <c r="G21" s="10" t="str">
        <f>G20</f>
        <v>mL</v>
      </c>
      <c r="H21" s="8">
        <f>IF(B21&lt;&gt;"", (D21/B21)*F21, "")</f>
        <v>10</v>
      </c>
      <c r="I21" s="1" t="s">
        <v>9</v>
      </c>
      <c r="J21" s="8"/>
    </row>
    <row r="22" spans="1:10" ht="13.5" thickBot="1" x14ac:dyDescent="0.25">
      <c r="A22" s="27" t="s">
        <v>36</v>
      </c>
      <c r="B22" s="27"/>
      <c r="C22" s="27"/>
      <c r="D22" s="27"/>
      <c r="E22" s="27"/>
      <c r="F22" s="27"/>
      <c r="G22" s="27"/>
      <c r="H22" s="27"/>
      <c r="I22" s="28"/>
    </row>
    <row r="25" spans="1:10" x14ac:dyDescent="0.2">
      <c r="A25" s="18" t="s">
        <v>11</v>
      </c>
      <c r="B25" s="18"/>
    </row>
    <row r="26" spans="1:10" ht="13.5" thickBot="1" x14ac:dyDescent="0.25">
      <c r="A26" s="32" t="s">
        <v>44</v>
      </c>
      <c r="D26" s="29" t="s">
        <v>42</v>
      </c>
    </row>
    <row r="27" spans="1:10" x14ac:dyDescent="0.2">
      <c r="A27" s="20" t="s">
        <v>0</v>
      </c>
      <c r="B27" s="21" t="s">
        <v>1</v>
      </c>
      <c r="C27" s="21"/>
      <c r="D27" s="22" t="s">
        <v>5</v>
      </c>
      <c r="E27" s="21"/>
      <c r="F27" s="22" t="s">
        <v>8</v>
      </c>
      <c r="G27" s="21"/>
      <c r="H27" s="5" t="s">
        <v>10</v>
      </c>
      <c r="I27" s="6"/>
      <c r="J27" s="8" t="s">
        <v>39</v>
      </c>
    </row>
    <row r="28" spans="1:10" ht="13.5" thickBot="1" x14ac:dyDescent="0.25">
      <c r="A28" s="23" t="s">
        <v>3</v>
      </c>
      <c r="B28" s="24" t="s">
        <v>2</v>
      </c>
      <c r="C28" s="24" t="s">
        <v>4</v>
      </c>
      <c r="D28" s="25" t="s">
        <v>2</v>
      </c>
      <c r="E28" s="24" t="s">
        <v>4</v>
      </c>
      <c r="F28" s="25" t="s">
        <v>2</v>
      </c>
      <c r="G28" s="24" t="s">
        <v>4</v>
      </c>
      <c r="H28" s="25" t="s">
        <v>2</v>
      </c>
      <c r="I28" s="24" t="s">
        <v>4</v>
      </c>
      <c r="J28" s="8"/>
    </row>
    <row r="29" spans="1:10" x14ac:dyDescent="0.2">
      <c r="A29" s="26" t="s">
        <v>6</v>
      </c>
      <c r="B29" s="1">
        <v>1000</v>
      </c>
      <c r="C29" s="1" t="s">
        <v>7</v>
      </c>
      <c r="D29" s="8">
        <v>1</v>
      </c>
      <c r="E29" s="1" t="s">
        <v>7</v>
      </c>
      <c r="F29" s="8">
        <v>550</v>
      </c>
      <c r="G29" s="1" t="s">
        <v>9</v>
      </c>
      <c r="H29" s="11">
        <f t="shared" ref="H29:H34" si="2">IF(B29&lt;&gt;"", (D29/B29)*F29, "")</f>
        <v>0.55000000000000004</v>
      </c>
      <c r="I29" s="1" t="s">
        <v>9</v>
      </c>
      <c r="J29" s="8"/>
    </row>
    <row r="30" spans="1:10" x14ac:dyDescent="0.2">
      <c r="A30" s="26" t="s">
        <v>12</v>
      </c>
      <c r="B30" s="1">
        <v>200</v>
      </c>
      <c r="C30" s="1" t="s">
        <v>7</v>
      </c>
      <c r="D30" s="8">
        <v>2</v>
      </c>
      <c r="E30" s="1" t="s">
        <v>7</v>
      </c>
      <c r="F30" s="8">
        <v>550</v>
      </c>
      <c r="G30" s="1" t="s">
        <v>9</v>
      </c>
      <c r="H30" s="11">
        <f t="shared" si="2"/>
        <v>5.5</v>
      </c>
      <c r="I30" s="1" t="s">
        <v>9</v>
      </c>
      <c r="J30" s="8"/>
    </row>
    <row r="31" spans="1:10" x14ac:dyDescent="0.2">
      <c r="A31" s="26" t="s">
        <v>13</v>
      </c>
      <c r="B31" s="1">
        <v>2000</v>
      </c>
      <c r="C31" s="1" t="s">
        <v>7</v>
      </c>
      <c r="D31" s="8">
        <v>15</v>
      </c>
      <c r="E31" s="1" t="s">
        <v>7</v>
      </c>
      <c r="F31" s="8">
        <v>550</v>
      </c>
      <c r="G31" s="1" t="s">
        <v>9</v>
      </c>
      <c r="H31" s="11">
        <f t="shared" si="2"/>
        <v>4.125</v>
      </c>
      <c r="I31" s="1" t="s">
        <v>9</v>
      </c>
      <c r="J31" s="8"/>
    </row>
    <row r="32" spans="1:10" x14ac:dyDescent="0.2">
      <c r="A32" s="26" t="s">
        <v>14</v>
      </c>
      <c r="B32" s="1">
        <v>100</v>
      </c>
      <c r="C32" s="1" t="s">
        <v>15</v>
      </c>
      <c r="D32" s="8">
        <v>1</v>
      </c>
      <c r="E32" s="1" t="s">
        <v>15</v>
      </c>
      <c r="F32" s="8">
        <v>550</v>
      </c>
      <c r="G32" s="1" t="s">
        <v>9</v>
      </c>
      <c r="H32" s="11">
        <f t="shared" si="2"/>
        <v>5.5</v>
      </c>
      <c r="I32" s="1" t="s">
        <v>9</v>
      </c>
      <c r="J32" s="8"/>
    </row>
    <row r="33" spans="1:10" ht="13.5" thickBot="1" x14ac:dyDescent="0.25">
      <c r="A33" s="26" t="s">
        <v>16</v>
      </c>
      <c r="B33" s="1">
        <v>2500</v>
      </c>
      <c r="C33" s="1" t="s">
        <v>17</v>
      </c>
      <c r="D33" s="8">
        <v>0.1</v>
      </c>
      <c r="E33" s="1" t="s">
        <v>17</v>
      </c>
      <c r="F33" s="8">
        <v>550</v>
      </c>
      <c r="G33" s="1" t="s">
        <v>9</v>
      </c>
      <c r="H33" s="8">
        <f t="shared" si="2"/>
        <v>2.2000000000000002E-2</v>
      </c>
      <c r="I33" s="1" t="s">
        <v>9</v>
      </c>
      <c r="J33" s="8"/>
    </row>
    <row r="34" spans="1:10" ht="13.5" thickBot="1" x14ac:dyDescent="0.25">
      <c r="A34" s="30" t="s">
        <v>37</v>
      </c>
      <c r="B34" s="27"/>
      <c r="C34" s="27"/>
      <c r="D34" s="27"/>
      <c r="E34" s="27"/>
      <c r="F34" s="27"/>
      <c r="G34" s="27"/>
      <c r="H34" s="27" t="str">
        <f t="shared" si="2"/>
        <v/>
      </c>
      <c r="I34" s="28"/>
      <c r="J34" s="10"/>
    </row>
    <row r="35" spans="1:10" x14ac:dyDescent="0.2">
      <c r="A35" s="10" t="s">
        <v>38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B36" s="10"/>
      <c r="C36" s="10"/>
      <c r="D36" s="10"/>
      <c r="E36" s="10"/>
      <c r="F36" s="10"/>
      <c r="G36" s="10"/>
      <c r="H36" s="10"/>
      <c r="I36" s="10"/>
      <c r="J36" s="10"/>
    </row>
    <row r="38" spans="1:10" x14ac:dyDescent="0.2">
      <c r="A38" s="18" t="s">
        <v>18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3.5" thickBot="1" x14ac:dyDescent="0.25">
      <c r="A39" s="10" t="s">
        <v>40</v>
      </c>
      <c r="B39" s="10"/>
      <c r="C39" s="10"/>
      <c r="D39" s="19" t="s">
        <v>41</v>
      </c>
      <c r="E39" s="10"/>
      <c r="F39" s="10"/>
      <c r="H39" s="10"/>
      <c r="I39" s="10"/>
      <c r="J39" s="10"/>
    </row>
    <row r="40" spans="1:10" x14ac:dyDescent="0.2">
      <c r="A40" s="20" t="s">
        <v>0</v>
      </c>
      <c r="B40" s="21" t="s">
        <v>1</v>
      </c>
      <c r="C40" s="21"/>
      <c r="D40" s="22" t="s">
        <v>5</v>
      </c>
      <c r="E40" s="21"/>
      <c r="F40" s="22" t="s">
        <v>8</v>
      </c>
      <c r="G40" s="21"/>
      <c r="H40" s="5" t="s">
        <v>10</v>
      </c>
      <c r="I40" s="6"/>
      <c r="J40" s="8" t="s">
        <v>39</v>
      </c>
    </row>
    <row r="41" spans="1:10" ht="13.5" thickBot="1" x14ac:dyDescent="0.25">
      <c r="A41" s="23" t="s">
        <v>3</v>
      </c>
      <c r="B41" s="24" t="s">
        <v>2</v>
      </c>
      <c r="C41" s="24" t="s">
        <v>4</v>
      </c>
      <c r="D41" s="25" t="s">
        <v>2</v>
      </c>
      <c r="E41" s="24" t="s">
        <v>4</v>
      </c>
      <c r="F41" s="25" t="s">
        <v>2</v>
      </c>
      <c r="G41" s="24" t="s">
        <v>4</v>
      </c>
      <c r="H41" s="25" t="s">
        <v>2</v>
      </c>
      <c r="I41" s="24" t="s">
        <v>4</v>
      </c>
      <c r="J41" s="8"/>
    </row>
    <row r="42" spans="1:10" x14ac:dyDescent="0.2">
      <c r="A42" s="26" t="s">
        <v>6</v>
      </c>
      <c r="B42" s="1">
        <v>1000</v>
      </c>
      <c r="C42" s="1" t="s">
        <v>7</v>
      </c>
      <c r="D42" s="8">
        <v>10</v>
      </c>
      <c r="E42" s="1" t="s">
        <v>7</v>
      </c>
      <c r="F42" s="5">
        <v>1000</v>
      </c>
      <c r="G42" s="1" t="s">
        <v>9</v>
      </c>
      <c r="H42" s="11">
        <f>IF(B42&lt;&gt;"", (D42/B42)*F42, "")</f>
        <v>10</v>
      </c>
      <c r="I42" s="1" t="s">
        <v>9</v>
      </c>
      <c r="J42" s="8"/>
    </row>
    <row r="43" spans="1:10" x14ac:dyDescent="0.2">
      <c r="A43" s="26" t="s">
        <v>12</v>
      </c>
      <c r="B43" s="1">
        <v>200</v>
      </c>
      <c r="C43" s="1" t="s">
        <v>7</v>
      </c>
      <c r="D43" s="8">
        <v>2</v>
      </c>
      <c r="E43" s="1" t="s">
        <v>7</v>
      </c>
      <c r="F43" s="8">
        <v>1000</v>
      </c>
      <c r="G43" s="10" t="str">
        <f>G42</f>
        <v>mL</v>
      </c>
      <c r="H43" s="11">
        <f>IF(B43&lt;&gt;"", (D43/B43)*F43, "")</f>
        <v>10</v>
      </c>
      <c r="I43" s="1" t="s">
        <v>9</v>
      </c>
      <c r="J43" s="8"/>
    </row>
    <row r="44" spans="1:10" x14ac:dyDescent="0.2">
      <c r="A44" s="26" t="s">
        <v>13</v>
      </c>
      <c r="B44" s="1">
        <v>2000</v>
      </c>
      <c r="C44" s="1" t="s">
        <v>7</v>
      </c>
      <c r="D44" s="8">
        <v>5</v>
      </c>
      <c r="E44" s="1" t="s">
        <v>7</v>
      </c>
      <c r="F44" s="8">
        <v>1000</v>
      </c>
      <c r="G44" s="10" t="str">
        <f>G43</f>
        <v>mL</v>
      </c>
      <c r="H44" s="11">
        <f>IF(B44&lt;&gt;"", (D44/B44)*F44, "")</f>
        <v>2.5</v>
      </c>
      <c r="I44" s="1" t="s">
        <v>9</v>
      </c>
      <c r="J44" s="8"/>
    </row>
    <row r="45" spans="1:10" x14ac:dyDescent="0.2">
      <c r="A45" s="26" t="s">
        <v>14</v>
      </c>
      <c r="B45" s="1">
        <v>100</v>
      </c>
      <c r="C45" s="1" t="s">
        <v>15</v>
      </c>
      <c r="D45" s="8">
        <v>1</v>
      </c>
      <c r="E45" s="1" t="s">
        <v>15</v>
      </c>
      <c r="F45" s="8">
        <v>1000</v>
      </c>
      <c r="G45" s="10" t="str">
        <f>G44</f>
        <v>mL</v>
      </c>
      <c r="H45" s="11">
        <f>IF(B45&lt;&gt;"", (D45/B45)*F45, "")</f>
        <v>10</v>
      </c>
      <c r="I45" s="1" t="s">
        <v>9</v>
      </c>
      <c r="J45" s="8"/>
    </row>
    <row r="46" spans="1:10" ht="13.5" thickBot="1" x14ac:dyDescent="0.25">
      <c r="A46" s="26" t="s">
        <v>16</v>
      </c>
      <c r="B46" s="1">
        <v>2000</v>
      </c>
      <c r="C46" s="1" t="s">
        <v>17</v>
      </c>
      <c r="D46" s="8">
        <v>0.01</v>
      </c>
      <c r="E46" s="1" t="s">
        <v>17</v>
      </c>
      <c r="F46" s="8">
        <v>1000</v>
      </c>
      <c r="G46" s="10" t="str">
        <f>G45</f>
        <v>mL</v>
      </c>
      <c r="H46" s="8">
        <f>IF(B46&lt;&gt;"", (D46/B46)*F46, "")</f>
        <v>5.0000000000000001E-3</v>
      </c>
      <c r="I46" s="1" t="s">
        <v>9</v>
      </c>
      <c r="J46" s="8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10"/>
    </row>
  </sheetData>
  <phoneticPr fontId="1" type="noConversion"/>
  <printOptions gridLines="1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Wen</cp:lastModifiedBy>
  <cp:lastPrinted>2009-01-27T17:51:30Z</cp:lastPrinted>
  <dcterms:created xsi:type="dcterms:W3CDTF">2008-11-17T18:00:24Z</dcterms:created>
  <dcterms:modified xsi:type="dcterms:W3CDTF">2012-04-07T23:47:18Z</dcterms:modified>
</cp:coreProperties>
</file>